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3" i="1" l="1"/>
  <c r="D22" i="1" s="1"/>
  <c r="C23" i="1"/>
  <c r="E23" i="1" s="1"/>
  <c r="E20" i="1"/>
  <c r="D20" i="1"/>
  <c r="C20" i="1"/>
  <c r="E18" i="1"/>
  <c r="E17" i="1" s="1"/>
  <c r="D18" i="1"/>
  <c r="D17" i="1" s="1"/>
  <c r="C18" i="1"/>
  <c r="C17" i="1" s="1"/>
  <c r="D16" i="1"/>
  <c r="D28" i="1" s="1"/>
  <c r="D27" i="1" s="1"/>
  <c r="D26" i="1" s="1"/>
  <c r="D25" i="1" s="1"/>
  <c r="C16" i="1"/>
  <c r="C28" i="1" s="1"/>
  <c r="C27" i="1" s="1"/>
  <c r="C26" i="1" s="1"/>
  <c r="C25" i="1" s="1"/>
  <c r="C15" i="1" l="1"/>
  <c r="C14" i="1" s="1"/>
  <c r="E16" i="1"/>
  <c r="E28" i="1" s="1"/>
  <c r="E27" i="1" s="1"/>
  <c r="E26" i="1" s="1"/>
  <c r="E25" i="1" s="1"/>
  <c r="D15" i="1"/>
  <c r="D32" i="1"/>
  <c r="D31" i="1" s="1"/>
  <c r="D30" i="1" s="1"/>
  <c r="D29" i="1" s="1"/>
  <c r="D24" i="1" s="1"/>
  <c r="D19" i="1"/>
  <c r="C32" i="1"/>
  <c r="C31" i="1" s="1"/>
  <c r="C30" i="1" s="1"/>
  <c r="C29" i="1" s="1"/>
  <c r="C24" i="1"/>
  <c r="E22" i="1"/>
  <c r="E19" i="1" s="1"/>
  <c r="E32" i="1"/>
  <c r="E31" i="1" s="1"/>
  <c r="E30" i="1" s="1"/>
  <c r="E29" i="1" s="1"/>
  <c r="D14" i="1"/>
  <c r="E15" i="1"/>
  <c r="E14" i="1" s="1"/>
  <c r="C22" i="1"/>
  <c r="C19" i="1" s="1"/>
  <c r="D33" i="1" l="1"/>
  <c r="E24" i="1"/>
  <c r="C33" i="1"/>
  <c r="E33" i="1"/>
</calcChain>
</file>

<file path=xl/sharedStrings.xml><?xml version="1.0" encoding="utf-8"?>
<sst xmlns="http://schemas.openxmlformats.org/spreadsheetml/2006/main" count="54" uniqueCount="53">
  <si>
    <t>к решению Совета депутатов</t>
  </si>
  <si>
    <t>от ________________ № ______</t>
  </si>
  <si>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</si>
  <si>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</si>
  <si>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</si>
  <si>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</si>
  <si>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</si>
  <si>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</si>
  <si>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</si>
  <si>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</si>
  <si>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</si>
  <si>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</si>
  <si>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</si>
  <si>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</si>
  <si>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</si>
  <si>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</si>
  <si>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</si>
  <si>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</si>
  <si>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</si>
  <si>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</si>
  <si>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</si>
  <si>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</si>
  <si>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</si>
  <si>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</si>
  <si>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</si>
  <si>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</si>
  <si>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</si>
  <si>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</si>
  <si>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</si>
  <si>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</si>
  <si>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</si>
  <si>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</si>
  <si>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</si>
  <si>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</si>
  <si>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</si>
  <si>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</si>
  <si>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</si>
  <si>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</si>
  <si>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</si>
  <si>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</si>
  <si>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</si>
  <si>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</si>
  <si>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</si>
  <si>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</si>
  <si>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</si>
  <si>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</si>
  <si>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</si>
  <si>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</si>
  <si>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</si>
  <si>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Приложения № 3</t>
  </si>
  <si>
    <t>к решению Совета депутатов ЗАТО г. Североморск</t>
  </si>
  <si>
    <t>от 25.12.2018 № 453</t>
  </si>
  <si>
    <t>"Приложение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</si>
</sst>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30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2" fillId="0" borderId="0" xfId="1" applyFont="1" applyAlignment="1">
      <alignment horizontal="center" wrapText="1"/>
    </xf>
    <xf numFmtId="164" fontId="2" fillId="0" borderId="0" xfId="1" applyFont="1" applyAlignment="1">
      <alignment horizontal="right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5">
          <cell r="C115">
            <v>3135102148.8600001</v>
          </cell>
          <cell r="D115">
            <v>0</v>
          </cell>
          <cell r="E115">
            <v>3135102148.8600001</v>
          </cell>
        </row>
      </sheetData>
      <sheetData sheetId="4"/>
      <sheetData sheetId="5"/>
      <sheetData sheetId="6"/>
      <sheetData sheetId="7">
        <row r="17">
          <cell r="B17">
            <v>129900000</v>
          </cell>
          <cell r="C17">
            <v>219200000</v>
          </cell>
        </row>
        <row r="18">
          <cell r="B18">
            <v>30800000</v>
          </cell>
          <cell r="C18">
            <v>219200000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099">
          <cell r="F1099">
            <v>3204847631.0100002</v>
          </cell>
          <cell r="H1099">
            <v>22070041.52</v>
          </cell>
          <cell r="J1099">
            <v>3226917672.5300002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A44" sqref="A44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7" hidden="1" customWidth="1"/>
    <col min="4" max="4" width="15.42578125" style="3" hidden="1" customWidth="1"/>
    <col min="5" max="5" width="17.140625" style="5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18" t="s">
        <v>49</v>
      </c>
      <c r="D1" s="18"/>
      <c r="E1" s="18"/>
    </row>
    <row r="2" spans="1:5" x14ac:dyDescent="0.2">
      <c r="C2" s="19" t="s">
        <v>0</v>
      </c>
      <c r="D2" s="19"/>
      <c r="E2" s="19"/>
    </row>
    <row r="3" spans="1:5" ht="15" customHeight="1" x14ac:dyDescent="0.2">
      <c r="A3" s="20" t="s">
        <v>1</v>
      </c>
      <c r="B3" s="20"/>
      <c r="C3" s="20"/>
      <c r="D3" s="20"/>
      <c r="E3" s="20"/>
    </row>
    <row r="4" spans="1:5" x14ac:dyDescent="0.2">
      <c r="C4" s="4"/>
      <c r="E4" s="5" t="s">
        <v>52</v>
      </c>
    </row>
    <row r="5" spans="1:5" x14ac:dyDescent="0.2">
      <c r="E5" s="29" t="s">
        <v>50</v>
      </c>
    </row>
    <row r="6" spans="1:5" s="9" customFormat="1" ht="12.75" customHeight="1" x14ac:dyDescent="0.2">
      <c r="A6" s="6"/>
      <c r="B6" s="7"/>
      <c r="C6" s="8"/>
      <c r="E6" s="28" t="s">
        <v>51</v>
      </c>
    </row>
    <row r="7" spans="1:5" s="9" customFormat="1" ht="12.75" customHeight="1" x14ac:dyDescent="0.2">
      <c r="A7" s="6"/>
      <c r="B7" s="7"/>
      <c r="C7" s="8"/>
      <c r="E7" s="28"/>
    </row>
    <row r="8" spans="1:5" s="9" customFormat="1" ht="12.75" customHeight="1" x14ac:dyDescent="0.2">
      <c r="A8" s="6"/>
      <c r="B8" s="7"/>
      <c r="C8" s="8"/>
      <c r="E8" s="28"/>
    </row>
    <row r="9" spans="1:5" s="9" customFormat="1" ht="15" customHeight="1" x14ac:dyDescent="0.2">
      <c r="A9" s="21" t="s">
        <v>2</v>
      </c>
      <c r="B9" s="21"/>
      <c r="C9" s="21"/>
      <c r="D9" s="21"/>
      <c r="E9" s="21"/>
    </row>
    <row r="10" spans="1:5" s="9" customFormat="1" ht="15" customHeight="1" x14ac:dyDescent="0.2">
      <c r="A10" s="21"/>
      <c r="B10" s="21"/>
      <c r="C10" s="21"/>
      <c r="D10" s="21"/>
      <c r="E10" s="21"/>
    </row>
    <row r="11" spans="1:5" s="9" customFormat="1" x14ac:dyDescent="0.2">
      <c r="A11" s="6"/>
      <c r="B11" s="7"/>
      <c r="C11" s="8"/>
      <c r="E11" s="5" t="s">
        <v>3</v>
      </c>
    </row>
    <row r="12" spans="1:5" s="9" customFormat="1" ht="12.75" customHeight="1" x14ac:dyDescent="0.2">
      <c r="A12" s="22" t="s">
        <v>4</v>
      </c>
      <c r="B12" s="23" t="s">
        <v>5</v>
      </c>
      <c r="C12" s="25" t="s">
        <v>6</v>
      </c>
      <c r="D12" s="26" t="s">
        <v>7</v>
      </c>
      <c r="E12" s="27" t="s">
        <v>6</v>
      </c>
    </row>
    <row r="13" spans="1:5" s="9" customFormat="1" ht="36.75" customHeight="1" x14ac:dyDescent="0.2">
      <c r="A13" s="22"/>
      <c r="B13" s="24"/>
      <c r="C13" s="25"/>
      <c r="D13" s="26"/>
      <c r="E13" s="27" t="s">
        <v>8</v>
      </c>
    </row>
    <row r="14" spans="1:5" s="14" customFormat="1" x14ac:dyDescent="0.2">
      <c r="A14" s="10" t="s">
        <v>9</v>
      </c>
      <c r="B14" s="11" t="s">
        <v>10</v>
      </c>
      <c r="C14" s="12">
        <f>C15-C17</f>
        <v>99100000</v>
      </c>
      <c r="D14" s="12">
        <f>D15-D17</f>
        <v>0</v>
      </c>
      <c r="E14" s="13">
        <f>E15-E17</f>
        <v>99100000</v>
      </c>
    </row>
    <row r="15" spans="1:5" ht="25.5" x14ac:dyDescent="0.2">
      <c r="A15" s="10" t="s">
        <v>11</v>
      </c>
      <c r="B15" s="11" t="s">
        <v>12</v>
      </c>
      <c r="C15" s="12">
        <f>C16</f>
        <v>129900000</v>
      </c>
      <c r="D15" s="12">
        <f>D16</f>
        <v>219200000</v>
      </c>
      <c r="E15" s="13">
        <f>E16</f>
        <v>349100000</v>
      </c>
    </row>
    <row r="16" spans="1:5" ht="25.5" x14ac:dyDescent="0.2">
      <c r="A16" s="10" t="s">
        <v>13</v>
      </c>
      <c r="B16" s="11" t="s">
        <v>14</v>
      </c>
      <c r="C16" s="15">
        <f>'[1]6. прогр заимс'!B17</f>
        <v>129900000</v>
      </c>
      <c r="D16" s="15">
        <f>'[1]6. прогр заимс'!C17</f>
        <v>219200000</v>
      </c>
      <c r="E16" s="13">
        <f>SUM(C16:D16)</f>
        <v>349100000</v>
      </c>
    </row>
    <row r="17" spans="1:5" ht="25.5" x14ac:dyDescent="0.2">
      <c r="A17" s="10" t="s">
        <v>15</v>
      </c>
      <c r="B17" s="11" t="s">
        <v>16</v>
      </c>
      <c r="C17" s="12">
        <f>C18</f>
        <v>30800000</v>
      </c>
      <c r="D17" s="12">
        <f>D18</f>
        <v>219200000</v>
      </c>
      <c r="E17" s="13">
        <f>E18</f>
        <v>250000000</v>
      </c>
    </row>
    <row r="18" spans="1:5" ht="25.5" x14ac:dyDescent="0.2">
      <c r="A18" s="10" t="s">
        <v>17</v>
      </c>
      <c r="B18" s="11" t="s">
        <v>18</v>
      </c>
      <c r="C18" s="15">
        <f>'[1]6. прогр заимс'!B18</f>
        <v>30800000</v>
      </c>
      <c r="D18" s="15">
        <f>'[1]6. прогр заимс'!C18</f>
        <v>219200000</v>
      </c>
      <c r="E18" s="13">
        <f>'[1]6. прогр заимс'!D18</f>
        <v>250000000</v>
      </c>
    </row>
    <row r="19" spans="1:5" s="14" customFormat="1" ht="25.5" x14ac:dyDescent="0.2">
      <c r="A19" s="10" t="s">
        <v>19</v>
      </c>
      <c r="B19" s="11" t="s">
        <v>20</v>
      </c>
      <c r="C19" s="12">
        <f>C20-C22</f>
        <v>-30800000</v>
      </c>
      <c r="D19" s="12">
        <f>D20-D22</f>
        <v>0</v>
      </c>
      <c r="E19" s="13">
        <f>E20-E22</f>
        <v>-30800000</v>
      </c>
    </row>
    <row r="20" spans="1:5" ht="25.5" hidden="1" x14ac:dyDescent="0.2">
      <c r="A20" s="10" t="s">
        <v>21</v>
      </c>
      <c r="B20" s="11" t="s">
        <v>22</v>
      </c>
      <c r="C20" s="12">
        <f>C21</f>
        <v>0</v>
      </c>
      <c r="D20" s="12">
        <f>D21</f>
        <v>0</v>
      </c>
      <c r="E20" s="13">
        <f>E21</f>
        <v>0</v>
      </c>
    </row>
    <row r="21" spans="1:5" ht="38.25" hidden="1" x14ac:dyDescent="0.2">
      <c r="A21" s="10" t="s">
        <v>23</v>
      </c>
      <c r="B21" s="11" t="s">
        <v>24</v>
      </c>
      <c r="C21" s="15">
        <v>0</v>
      </c>
      <c r="D21" s="15"/>
      <c r="E21" s="13"/>
    </row>
    <row r="22" spans="1:5" ht="38.25" x14ac:dyDescent="0.2">
      <c r="A22" s="10" t="s">
        <v>25</v>
      </c>
      <c r="B22" s="11" t="s">
        <v>26</v>
      </c>
      <c r="C22" s="12">
        <f>C23</f>
        <v>30800000</v>
      </c>
      <c r="D22" s="12">
        <f>D23</f>
        <v>0</v>
      </c>
      <c r="E22" s="13">
        <f>E23</f>
        <v>30800000</v>
      </c>
    </row>
    <row r="23" spans="1:5" ht="38.25" x14ac:dyDescent="0.2">
      <c r="A23" s="10" t="s">
        <v>27</v>
      </c>
      <c r="B23" s="11" t="s">
        <v>28</v>
      </c>
      <c r="C23" s="15">
        <f>'[1]6. прогр заимс'!B21</f>
        <v>30800000</v>
      </c>
      <c r="D23" s="15">
        <f>'[1]6. прогр заимс'!C21</f>
        <v>0</v>
      </c>
      <c r="E23" s="13">
        <f>SUM(C23:D23)</f>
        <v>30800000</v>
      </c>
    </row>
    <row r="24" spans="1:5" s="14" customFormat="1" x14ac:dyDescent="0.2">
      <c r="A24" s="10" t="s">
        <v>29</v>
      </c>
      <c r="B24" s="11" t="s">
        <v>30</v>
      </c>
      <c r="C24" s="12">
        <f>-(C25-C29)</f>
        <v>1445482.1500000954</v>
      </c>
      <c r="D24" s="12">
        <f>-(D25-D29)</f>
        <v>22070041.520000011</v>
      </c>
      <c r="E24" s="13">
        <f>-(E25-E29)</f>
        <v>23515523.670000076</v>
      </c>
    </row>
    <row r="25" spans="1:5" x14ac:dyDescent="0.2">
      <c r="A25" s="10" t="s">
        <v>31</v>
      </c>
      <c r="B25" s="11" t="s">
        <v>32</v>
      </c>
      <c r="C25" s="12">
        <f t="shared" ref="C25:E27" si="0">C26</f>
        <v>3265002148.8600001</v>
      </c>
      <c r="D25" s="12">
        <f t="shared" si="0"/>
        <v>219200000</v>
      </c>
      <c r="E25" s="13">
        <f t="shared" si="0"/>
        <v>3484202148.8600001</v>
      </c>
    </row>
    <row r="26" spans="1:5" x14ac:dyDescent="0.2">
      <c r="A26" s="10" t="s">
        <v>33</v>
      </c>
      <c r="B26" s="11" t="s">
        <v>34</v>
      </c>
      <c r="C26" s="12">
        <f t="shared" si="0"/>
        <v>3265002148.8600001</v>
      </c>
      <c r="D26" s="12">
        <f t="shared" si="0"/>
        <v>219200000</v>
      </c>
      <c r="E26" s="13">
        <f t="shared" si="0"/>
        <v>3484202148.8600001</v>
      </c>
    </row>
    <row r="27" spans="1:5" x14ac:dyDescent="0.2">
      <c r="A27" s="10" t="s">
        <v>35</v>
      </c>
      <c r="B27" s="11" t="s">
        <v>36</v>
      </c>
      <c r="C27" s="12">
        <f t="shared" si="0"/>
        <v>3265002148.8600001</v>
      </c>
      <c r="D27" s="12">
        <f t="shared" si="0"/>
        <v>219200000</v>
      </c>
      <c r="E27" s="13">
        <f t="shared" si="0"/>
        <v>3484202148.8600001</v>
      </c>
    </row>
    <row r="28" spans="1:5" ht="25.5" x14ac:dyDescent="0.2">
      <c r="A28" s="10" t="s">
        <v>37</v>
      </c>
      <c r="B28" s="11" t="s">
        <v>38</v>
      </c>
      <c r="C28" s="12">
        <f>C16+'[1]4.доходы'!C115</f>
        <v>3265002148.8600001</v>
      </c>
      <c r="D28" s="15">
        <f>'[1]4.доходы'!D115+D16+D21</f>
        <v>219200000</v>
      </c>
      <c r="E28" s="13">
        <f>'[1]4.доходы'!E115+'5. источники'!E16</f>
        <v>3484202148.8600001</v>
      </c>
    </row>
    <row r="29" spans="1:5" x14ac:dyDescent="0.2">
      <c r="A29" s="10" t="s">
        <v>39</v>
      </c>
      <c r="B29" s="11" t="s">
        <v>40</v>
      </c>
      <c r="C29" s="12">
        <f t="shared" ref="C29:E31" si="1">C30</f>
        <v>3266447631.0100002</v>
      </c>
      <c r="D29" s="12">
        <f t="shared" si="1"/>
        <v>241270041.52000001</v>
      </c>
      <c r="E29" s="13">
        <f t="shared" si="1"/>
        <v>3507717672.5300002</v>
      </c>
    </row>
    <row r="30" spans="1:5" x14ac:dyDescent="0.2">
      <c r="A30" s="10" t="s">
        <v>41</v>
      </c>
      <c r="B30" s="11" t="s">
        <v>42</v>
      </c>
      <c r="C30" s="12">
        <f t="shared" si="1"/>
        <v>3266447631.0100002</v>
      </c>
      <c r="D30" s="12">
        <f t="shared" si="1"/>
        <v>241270041.52000001</v>
      </c>
      <c r="E30" s="13">
        <f t="shared" si="1"/>
        <v>3507717672.5300002</v>
      </c>
    </row>
    <row r="31" spans="1:5" x14ac:dyDescent="0.2">
      <c r="A31" s="10" t="s">
        <v>43</v>
      </c>
      <c r="B31" s="11" t="s">
        <v>44</v>
      </c>
      <c r="C31" s="12">
        <f t="shared" si="1"/>
        <v>3266447631.0100002</v>
      </c>
      <c r="D31" s="12">
        <f t="shared" si="1"/>
        <v>241270041.52000001</v>
      </c>
      <c r="E31" s="13">
        <f t="shared" si="1"/>
        <v>3507717672.5300002</v>
      </c>
    </row>
    <row r="32" spans="1:5" ht="25.5" x14ac:dyDescent="0.2">
      <c r="A32" s="10" t="s">
        <v>45</v>
      </c>
      <c r="B32" s="11" t="s">
        <v>46</v>
      </c>
      <c r="C32" s="15">
        <f>C17+C23+'[1]8. разд '!F1099</f>
        <v>3266447631.0100002</v>
      </c>
      <c r="D32" s="15">
        <f>'[1]8. разд '!H1099+'5. источники'!D23+'5. источники'!D18</f>
        <v>241270041.52000001</v>
      </c>
      <c r="E32" s="13">
        <f>'[1]8. разд '!J1099+E18+E23</f>
        <v>3507717672.5300002</v>
      </c>
    </row>
    <row r="33" spans="1:5" s="14" customFormat="1" x14ac:dyDescent="0.2">
      <c r="A33" s="10" t="s">
        <v>47</v>
      </c>
      <c r="B33" s="11" t="s">
        <v>48</v>
      </c>
      <c r="C33" s="16">
        <f>C14+C19+C24</f>
        <v>69745482.150000095</v>
      </c>
      <c r="D33" s="16">
        <f>D14+D19+D24</f>
        <v>22070041.520000011</v>
      </c>
      <c r="E33" s="13">
        <f>E14+E19+E24</f>
        <v>91815523.670000076</v>
      </c>
    </row>
  </sheetData>
  <sheetProtection password="D646" sheet="1" objects="1" scenarios="1"/>
  <mergeCells count="9">
    <mergeCell ref="C1:E1"/>
    <mergeCell ref="C2:E2"/>
    <mergeCell ref="A3:E3"/>
    <mergeCell ref="A9:E10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2019-01-31T13:52:05Z</cp:lastPrinted>
  <dcterms:created xsi:type="dcterms:W3CDTF">2019-01-31T08:54:03Z</dcterms:created>
  <dcterms:modified xsi:type="dcterms:W3CDTF">2019-01-31T13:52:29Z</dcterms:modified>
</cp:coreProperties>
</file>